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oun\Downloads\"/>
    </mc:Choice>
  </mc:AlternateContent>
  <xr:revisionPtr revIDLastSave="0" documentId="13_ncr:1_{2D19F491-5BB4-47AA-A062-6D48C0B353E5}" xr6:coauthVersionLast="47" xr6:coauthVersionMax="47" xr10:uidLastSave="{00000000-0000-0000-0000-000000000000}"/>
  <bookViews>
    <workbookView xWindow="-90" yWindow="-90" windowWidth="19380" windowHeight="10980" xr2:uid="{2DF8F1FE-1190-4549-A9D5-F614928C6C33}"/>
  </bookViews>
  <sheets>
    <sheet name="Sheet1" sheetId="1" r:id="rId1"/>
  </sheets>
  <externalReferences>
    <externalReference r:id="rId2"/>
  </externalReferences>
  <definedNames>
    <definedName name="anc">[1]Sheet1!$E$4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16" i="1" s="1"/>
  <c r="G19" i="1"/>
  <c r="F19" i="1"/>
  <c r="F29" i="1" s="1"/>
  <c r="E19" i="1"/>
  <c r="D19" i="1"/>
  <c r="D29" i="1" s="1"/>
  <c r="C19" i="1"/>
  <c r="C29" i="1" s="1"/>
  <c r="C26" i="1"/>
  <c r="C25" i="1"/>
  <c r="C20" i="1"/>
  <c r="C23" i="1"/>
  <c r="C24" i="1"/>
  <c r="H21" i="1"/>
  <c r="H22" i="1"/>
  <c r="H23" i="1"/>
  <c r="H24" i="1"/>
  <c r="H25" i="1"/>
  <c r="H26" i="1"/>
  <c r="H27" i="1"/>
  <c r="C14" i="1"/>
  <c r="C16" i="1"/>
  <c r="I26" i="1"/>
  <c r="G20" i="1"/>
  <c r="F20" i="1"/>
  <c r="E20" i="1"/>
  <c r="D20" i="1"/>
  <c r="H20" i="1"/>
  <c r="I20" i="1"/>
  <c r="G12" i="1"/>
  <c r="F12" i="1"/>
  <c r="E12" i="1"/>
  <c r="D12" i="1"/>
  <c r="G11" i="1"/>
  <c r="F11" i="1"/>
  <c r="E11" i="1"/>
  <c r="D11" i="1"/>
  <c r="D14" i="1"/>
  <c r="G29" i="1"/>
  <c r="E29" i="1"/>
  <c r="H9" i="1"/>
  <c r="I9" i="1"/>
  <c r="H12" i="1"/>
  <c r="I12" i="1"/>
  <c r="E14" i="1"/>
  <c r="I24" i="1"/>
  <c r="I23" i="1"/>
  <c r="F14" i="1"/>
  <c r="G14" i="1"/>
  <c r="H10" i="1"/>
  <c r="I10" i="1"/>
  <c r="I27" i="1"/>
  <c r="I22" i="1"/>
  <c r="I25" i="1"/>
  <c r="H11" i="1"/>
  <c r="I11" i="1"/>
  <c r="H14" i="1"/>
  <c r="I14" i="1"/>
  <c r="D32" i="1" l="1"/>
  <c r="E6" i="1" s="1"/>
  <c r="E16" i="1" s="1"/>
  <c r="E32" i="1" s="1"/>
  <c r="F6" i="1" s="1"/>
  <c r="F16" i="1" s="1"/>
  <c r="F32" i="1" s="1"/>
  <c r="G6" i="1" s="1"/>
  <c r="G16" i="1" s="1"/>
  <c r="G32" i="1" s="1"/>
  <c r="H19" i="1"/>
  <c r="H29" i="1" s="1"/>
  <c r="I29" i="1" s="1"/>
  <c r="I19" i="1"/>
  <c r="C32" i="1"/>
</calcChain>
</file>

<file path=xl/sharedStrings.xml><?xml version="1.0" encoding="utf-8"?>
<sst xmlns="http://schemas.openxmlformats.org/spreadsheetml/2006/main" count="39" uniqueCount="38">
  <si>
    <t>Remaining</t>
  </si>
  <si>
    <t>Q1</t>
  </si>
  <si>
    <t>Q2</t>
  </si>
  <si>
    <t>Q3</t>
  </si>
  <si>
    <t>Q4</t>
  </si>
  <si>
    <t>YTD</t>
  </si>
  <si>
    <t xml:space="preserve">Balance Forward </t>
  </si>
  <si>
    <t>Receipts</t>
  </si>
  <si>
    <t>District Allotment</t>
  </si>
  <si>
    <t>Interest</t>
  </si>
  <si>
    <t>Other</t>
  </si>
  <si>
    <t>Transfer From Savings</t>
  </si>
  <si>
    <t>Total Receipts</t>
  </si>
  <si>
    <t>Total Funds Available</t>
  </si>
  <si>
    <t>(Balance Forward + Total Receipts)</t>
  </si>
  <si>
    <t>Disbursements</t>
  </si>
  <si>
    <t>Personnel</t>
  </si>
  <si>
    <r>
      <t>2.</t>
    </r>
    <r>
      <rPr>
        <sz val="6"/>
        <rFont val="Garamond"/>
        <family val="1"/>
      </rPr>
      <t/>
    </r>
  </si>
  <si>
    <t>Direct Office Cost</t>
  </si>
  <si>
    <r>
      <t>3.</t>
    </r>
    <r>
      <rPr>
        <sz val="6"/>
        <rFont val="Garamond"/>
        <family val="1"/>
      </rPr>
      <t/>
    </r>
  </si>
  <si>
    <t>Communication</t>
  </si>
  <si>
    <r>
      <t>4.</t>
    </r>
    <r>
      <rPr>
        <sz val="6"/>
        <rFont val="Garamond"/>
        <family val="1"/>
      </rPr>
      <t/>
    </r>
  </si>
  <si>
    <t>Office Supplies, Equipment, Printing</t>
  </si>
  <si>
    <r>
      <t>5.</t>
    </r>
    <r>
      <rPr>
        <sz val="6"/>
        <rFont val="Garamond"/>
        <family val="1"/>
      </rPr>
      <t/>
    </r>
  </si>
  <si>
    <t>Grants</t>
  </si>
  <si>
    <r>
      <t>6.</t>
    </r>
    <r>
      <rPr>
        <sz val="6"/>
        <rFont val="Garamond"/>
        <family val="1"/>
      </rPr>
      <t/>
    </r>
  </si>
  <si>
    <t>Local Transportation</t>
  </si>
  <si>
    <r>
      <t>7.</t>
    </r>
    <r>
      <rPr>
        <sz val="6"/>
        <rFont val="Garamond"/>
        <family val="1"/>
      </rPr>
      <t/>
    </r>
  </si>
  <si>
    <t>Purchase of Service</t>
  </si>
  <si>
    <r>
      <t>8.</t>
    </r>
    <r>
      <rPr>
        <sz val="6"/>
        <rFont val="Garamond"/>
        <family val="1"/>
      </rPr>
      <t/>
    </r>
  </si>
  <si>
    <t>Bank Charges</t>
  </si>
  <si>
    <r>
      <t>9.</t>
    </r>
    <r>
      <rPr>
        <sz val="6"/>
        <rFont val="Garamond"/>
        <family val="1"/>
      </rPr>
      <t/>
    </r>
  </si>
  <si>
    <t>Total Disbursements</t>
  </si>
  <si>
    <t xml:space="preserve">Ending Balance </t>
  </si>
  <si>
    <t>(Total Funds Available - Total Disbursements)</t>
  </si>
  <si>
    <t>FY25</t>
  </si>
  <si>
    <t>Proposed</t>
  </si>
  <si>
    <t>ANC 2A FY2026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</si>
</sst>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2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i/>
      <sz val="14"/>
      <name val="Arial"/>
      <family val="2"/>
    </font>
    <font>
      <i/>
      <sz val="11"/>
      <name val="Arial"/>
      <family val="2"/>
    </font>
    <font>
      <sz val="6"/>
      <name val="Garamond"/>
      <family val="1"/>
    </font>
    <font>
      <u/>
      <sz val="14"/>
      <name val="Bookman Old Style"/>
      <family val="1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59996337778862885"/>
      </patternFill>
    </fill>
    <fill>
      <patternFill patternType="solid">
        <fgColor theme="7" tint="0.79998168889431442"/>
        <bgColor theme="4" tint="0.59996337778862885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ck">
        <color auto="1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right" vertical="center"/>
    </xf>
    <xf numFmtId="0" fontId="4" fillId="3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 applyProtection="1">
      <alignment horizontal="left" vertical="top"/>
      <protection locked="0"/>
    </xf>
    <xf numFmtId="164" fontId="2" fillId="2" borderId="0" xfId="0" applyNumberFormat="1" applyFont="1" applyFill="1" applyAlignment="1">
      <alignment vertical="center"/>
    </xf>
    <xf numFmtId="0" fontId="2" fillId="2" borderId="0" xfId="0" applyFont="1" applyFill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right" vertical="top"/>
      <protection locked="0"/>
    </xf>
    <xf numFmtId="164" fontId="2" fillId="3" borderId="4" xfId="0" applyNumberFormat="1" applyFont="1" applyFill="1" applyBorder="1" applyAlignment="1" applyProtection="1">
      <alignment vertical="center" wrapText="1"/>
      <protection locked="0"/>
    </xf>
    <xf numFmtId="164" fontId="2" fillId="2" borderId="0" xfId="0" applyNumberFormat="1" applyFont="1" applyFill="1" applyAlignment="1">
      <alignment vertical="center" wrapText="1"/>
    </xf>
    <xf numFmtId="0" fontId="2" fillId="2" borderId="8" xfId="0" applyFont="1" applyFill="1" applyBorder="1" applyAlignment="1" applyProtection="1">
      <alignment horizontal="left" vertical="top"/>
      <protection locked="0"/>
    </xf>
    <xf numFmtId="164" fontId="2" fillId="3" borderId="9" xfId="0" applyNumberFormat="1" applyFont="1" applyFill="1" applyBorder="1" applyAlignment="1" applyProtection="1">
      <alignment vertical="center" wrapText="1"/>
      <protection locked="0"/>
    </xf>
    <xf numFmtId="164" fontId="2" fillId="2" borderId="8" xfId="0" applyNumberFormat="1" applyFont="1" applyFill="1" applyBorder="1" applyAlignment="1">
      <alignment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164" fontId="2" fillId="3" borderId="4" xfId="1" applyNumberFormat="1" applyFont="1" applyFill="1" applyBorder="1" applyAlignment="1" applyProtection="1">
      <alignment horizontal="right" vertical="center"/>
      <protection locked="0"/>
    </xf>
    <xf numFmtId="164" fontId="2" fillId="2" borderId="0" xfId="0" quotePrefix="1" applyNumberFormat="1" applyFont="1" applyFill="1" applyAlignment="1">
      <alignment horizontal="right" vertical="center"/>
    </xf>
    <xf numFmtId="164" fontId="2" fillId="2" borderId="10" xfId="0" applyNumberFormat="1" applyFont="1" applyFill="1" applyBorder="1" applyAlignment="1">
      <alignment vertical="center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164" fontId="6" fillId="3" borderId="4" xfId="0" applyNumberFormat="1" applyFont="1" applyFill="1" applyBorder="1" applyAlignment="1" applyProtection="1">
      <alignment horizontal="right" vertical="top"/>
      <protection locked="0"/>
    </xf>
    <xf numFmtId="0" fontId="0" fillId="2" borderId="0" xfId="0" applyFill="1" applyAlignment="1">
      <alignment vertical="center" wrapText="1"/>
    </xf>
    <xf numFmtId="0" fontId="2" fillId="2" borderId="11" xfId="0" applyFont="1" applyFill="1" applyBorder="1" applyAlignment="1" applyProtection="1">
      <alignment horizontal="left" vertical="center"/>
      <protection locked="0"/>
    </xf>
    <xf numFmtId="165" fontId="2" fillId="2" borderId="11" xfId="0" applyNumberFormat="1" applyFont="1" applyFill="1" applyBorder="1" applyAlignment="1">
      <alignment horizontal="right" vertical="center"/>
    </xf>
    <xf numFmtId="165" fontId="2" fillId="2" borderId="11" xfId="0" applyNumberFormat="1" applyFont="1" applyFill="1" applyBorder="1" applyAlignment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164" fontId="6" fillId="3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vertical="center" wrapText="1"/>
    </xf>
    <xf numFmtId="0" fontId="2" fillId="2" borderId="13" xfId="0" applyFont="1" applyFill="1" applyBorder="1" applyAlignment="1" applyProtection="1">
      <alignment horizontal="left" vertical="center"/>
      <protection locked="0"/>
    </xf>
    <xf numFmtId="165" fontId="2" fillId="2" borderId="13" xfId="0" applyNumberFormat="1" applyFont="1" applyFill="1" applyBorder="1" applyAlignment="1">
      <alignment horizontal="right" vertical="center"/>
    </xf>
    <xf numFmtId="0" fontId="7" fillId="2" borderId="15" xfId="0" applyFont="1" applyFill="1" applyBorder="1" applyAlignment="1" applyProtection="1">
      <alignment horizontal="left" vertical="center"/>
      <protection locked="0"/>
    </xf>
    <xf numFmtId="164" fontId="6" fillId="3" borderId="4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right" vertical="center"/>
      <protection locked="0"/>
    </xf>
    <xf numFmtId="164" fontId="6" fillId="3" borderId="9" xfId="0" applyNumberFormat="1" applyFont="1" applyFill="1" applyBorder="1" applyAlignment="1" applyProtection="1">
      <alignment horizontal="right" vertical="center"/>
      <protection locked="0"/>
    </xf>
    <xf numFmtId="165" fontId="2" fillId="2" borderId="8" xfId="0" applyNumberFormat="1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165" fontId="2" fillId="2" borderId="0" xfId="0" applyNumberFormat="1" applyFont="1" applyFill="1" applyAlignment="1">
      <alignment vertical="center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164" fontId="6" fillId="3" borderId="12" xfId="0" applyNumberFormat="1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164" fontId="6" fillId="3" borderId="4" xfId="0" applyNumberFormat="1" applyFont="1" applyFill="1" applyBorder="1" applyAlignment="1" applyProtection="1">
      <alignment horizontal="left" vertical="center"/>
      <protection locked="0"/>
    </xf>
    <xf numFmtId="165" fontId="2" fillId="2" borderId="0" xfId="0" applyNumberFormat="1" applyFont="1" applyFill="1" applyAlignment="1">
      <alignment horizontal="left" vertical="center"/>
    </xf>
    <xf numFmtId="165" fontId="2" fillId="2" borderId="16" xfId="0" applyNumberFormat="1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165" fontId="2" fillId="2" borderId="6" xfId="0" applyNumberFormat="1" applyFont="1" applyFill="1" applyBorder="1" applyAlignment="1">
      <alignment horizontal="right" vertical="center"/>
    </xf>
    <xf numFmtId="165" fontId="2" fillId="2" borderId="13" xfId="0" applyNumberFormat="1" applyFont="1" applyFill="1" applyBorder="1" applyAlignment="1">
      <alignment vertical="center" wrapText="1"/>
    </xf>
    <xf numFmtId="0" fontId="9" fillId="2" borderId="0" xfId="0" applyFont="1" applyFill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165" fontId="10" fillId="0" borderId="0" xfId="0" applyNumberFormat="1" applyFont="1"/>
    <xf numFmtId="165" fontId="2" fillId="3" borderId="4" xfId="1" applyNumberFormat="1" applyFont="1" applyFill="1" applyBorder="1" applyAlignment="1" applyProtection="1">
      <alignment horizontal="right" vertical="center"/>
      <protection locked="0"/>
    </xf>
    <xf numFmtId="165" fontId="2" fillId="2" borderId="0" xfId="0" quotePrefix="1" applyNumberFormat="1" applyFont="1" applyFill="1" applyAlignment="1">
      <alignment horizontal="right" vertical="center"/>
    </xf>
    <xf numFmtId="165" fontId="6" fillId="3" borderId="12" xfId="0" applyNumberFormat="1" applyFont="1" applyFill="1" applyBorder="1" applyAlignment="1">
      <alignment horizontal="right" vertical="center"/>
    </xf>
    <xf numFmtId="165" fontId="6" fillId="3" borderId="14" xfId="0" applyNumberFormat="1" applyFont="1" applyFill="1" applyBorder="1" applyAlignment="1">
      <alignment horizontal="right" vertical="center"/>
    </xf>
    <xf numFmtId="165" fontId="2" fillId="3" borderId="7" xfId="0" quotePrefix="1" applyNumberFormat="1" applyFont="1" applyFill="1" applyBorder="1" applyAlignment="1">
      <alignment vertical="center" wrapText="1"/>
    </xf>
    <xf numFmtId="165" fontId="2" fillId="2" borderId="6" xfId="0" applyNumberFormat="1" applyFont="1" applyFill="1" applyBorder="1" applyAlignment="1">
      <alignment vertical="center" wrapText="1"/>
    </xf>
    <xf numFmtId="165" fontId="6" fillId="3" borderId="7" xfId="0" applyNumberFormat="1" applyFont="1" applyFill="1" applyBorder="1" applyAlignment="1">
      <alignment horizontal="right" vertical="center"/>
    </xf>
    <xf numFmtId="165" fontId="6" fillId="3" borderId="9" xfId="0" applyNumberFormat="1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_Budget 18" xfId="1" xr:uid="{BCE4D6E7-7EE8-4D05-BC92-695E0CB20F67}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outlook.office365.com/owa/wopi/files/a6186e9e-efce-4099-a69d-e4500e1f0e7b@dc.gov/AAMkAGE2MTg2ZTllLWVmY2UtNDA5OS1hNjlkLWU0NTAwZTFmMGU3YgBGAAAAAABeDo3.rZmCTJAxbDmo6pC6BwBv4dT9082OSLUJjunjY2TRAABr2lEjAABv4dT9082OSLUJjunjY2TRAAR1yvpCAAABEgAQAL5xT0fsMiRBvRTAkr2L3XE=_AADbmXo.MQkAAAAAAAA=/WOPIServiceId_FP_EXCHANGE_ORGID/WOPIUserId_6fd0b815-bd21-42e3-9e17-34e98b591d55/4A%20QFR%2021_22%20r.%20updated%208-29-2022%20%20(1).xlsx?90D031FC" TargetMode="External"/><Relationship Id="rId1" Type="http://schemas.openxmlformats.org/officeDocument/2006/relationships/externalLinkPath" Target="file:///\\90D031FC\4A%20QFR%2021_22%20r.%20updated%208-29-2022%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ndex sheet"/>
      <sheetName val="Checking"/>
      <sheetName val="ToC"/>
      <sheetName val="Monthly"/>
      <sheetName val="Petty cash"/>
      <sheetName val="Savings"/>
      <sheetName val="Budget 21"/>
      <sheetName val="Budget 22"/>
      <sheetName val="Budget 23"/>
      <sheetName val="Q1 FY21"/>
      <sheetName val="Q2 FY21"/>
      <sheetName val="Q3 FY21"/>
      <sheetName val="Q4 FY21"/>
      <sheetName val="T 21 Q1"/>
      <sheetName val="T 21 Q2"/>
      <sheetName val="T 21 Q3"/>
      <sheetName val="T 21 Q4"/>
      <sheetName val="Q1 FY22"/>
      <sheetName val="Q2 FY22"/>
      <sheetName val="Q3 FY22"/>
      <sheetName val="Q4 FY22"/>
      <sheetName val="T 22 Q1"/>
      <sheetName val="T 22 Q2"/>
      <sheetName val="T 22 Q3"/>
      <sheetName val="T 22 Q4"/>
      <sheetName val="Q1 FY23"/>
      <sheetName val="Q2 FY23"/>
      <sheetName val="T 23 Q1"/>
      <sheetName val="T 23 Q2"/>
      <sheetName val="Print EoL"/>
      <sheetName val="Print Set1"/>
      <sheetName val="Print Set2"/>
      <sheetName val="Q1 FY20"/>
      <sheetName val="Q2 FY20"/>
      <sheetName val="Q3 FY20"/>
      <sheetName val="Q4 FY20"/>
      <sheetName val="T 20 Q1"/>
      <sheetName val="T 20 Q2"/>
      <sheetName val="T 20 Q3"/>
      <sheetName val="T 20 Q4 "/>
      <sheetName val="Q1 FY19"/>
      <sheetName val="Q2 FY19 "/>
      <sheetName val="Q3 FY19 "/>
      <sheetName val="Q4 FY19 "/>
      <sheetName val="T 19 Q1"/>
      <sheetName val="T 19 Q2"/>
      <sheetName val="T 19 Q3 "/>
      <sheetName val="T 19 Q4. "/>
      <sheetName val="Q1 FY18 "/>
      <sheetName val="Q2 FY18  "/>
      <sheetName val="Q3 FY18 "/>
      <sheetName val="Q4 FY18 "/>
      <sheetName val="T 18 Q1"/>
      <sheetName val="T 18 Q2"/>
      <sheetName val="T 18 Q3"/>
      <sheetName val="T 18 Q4"/>
      <sheetName val="Q1 FY17 "/>
      <sheetName val="Q2 FY17 "/>
      <sheetName val="Q3 FY17"/>
      <sheetName val="Q4 FY17 "/>
      <sheetName val="T 17 Q1"/>
      <sheetName val="T 17 Q2"/>
      <sheetName val="T 17 Q3 "/>
      <sheetName val="T 17 Q4"/>
      <sheetName val="Budget 18"/>
      <sheetName val="Budget 19"/>
      <sheetName val="Budget 20"/>
    </sheetNames>
    <sheetDataSet>
      <sheetData sheetId="0" refreshError="1">
        <row r="4">
          <cell r="E4" t="str">
            <v>Q2</v>
          </cell>
        </row>
        <row r="10">
          <cell r="C10"/>
        </row>
        <row r="11">
          <cell r="C11"/>
        </row>
        <row r="20">
          <cell r="C20"/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AC815-6A9E-4E2F-A4BE-C0293B2940E0}">
  <dimension ref="A1:I33"/>
  <sheetViews>
    <sheetView tabSelected="1" zoomScaleNormal="100" workbookViewId="0">
      <selection activeCell="E4" sqref="E4"/>
    </sheetView>
  </sheetViews>
  <sheetFormatPr defaultRowHeight="14.75" x14ac:dyDescent="0.75"/>
  <cols>
    <col min="2" max="2" width="45.04296875" customWidth="1"/>
    <col min="3" max="3" width="14.54296875" bestFit="1" customWidth="1"/>
    <col min="4" max="5" width="16.1328125" customWidth="1"/>
    <col min="6" max="6" width="16.54296875" customWidth="1"/>
    <col min="7" max="7" width="16.1328125" customWidth="1"/>
    <col min="8" max="8" width="15.04296875" customWidth="1"/>
    <col min="9" max="9" width="15.453125" customWidth="1"/>
  </cols>
  <sheetData>
    <row r="1" spans="1:9" ht="25" x14ac:dyDescent="0.75">
      <c r="A1" s="71" t="s">
        <v>37</v>
      </c>
      <c r="B1" s="72"/>
      <c r="C1" s="72"/>
      <c r="D1" s="72"/>
      <c r="E1" s="72"/>
      <c r="F1" s="72"/>
      <c r="G1" s="72"/>
      <c r="H1" s="72"/>
      <c r="I1" s="72"/>
    </row>
    <row r="2" spans="1:9" ht="18.75" thickBot="1" x14ac:dyDescent="0.9">
      <c r="A2" s="1"/>
      <c r="B2" s="2"/>
      <c r="C2" s="2"/>
      <c r="D2" s="2"/>
      <c r="E2" s="2"/>
      <c r="F2" s="2"/>
      <c r="G2" s="2"/>
      <c r="H2" s="2"/>
      <c r="I2" s="2"/>
    </row>
    <row r="3" spans="1:9" ht="18.75" thickTop="1" x14ac:dyDescent="0.75">
      <c r="A3" s="3"/>
      <c r="B3" s="4"/>
      <c r="C3" s="5" t="s">
        <v>36</v>
      </c>
      <c r="D3" s="6"/>
      <c r="E3" s="6"/>
      <c r="F3" s="6"/>
      <c r="G3" s="6"/>
      <c r="H3" s="6"/>
      <c r="I3" s="73" t="s">
        <v>0</v>
      </c>
    </row>
    <row r="4" spans="1:9" ht="18.75" thickBot="1" x14ac:dyDescent="0.9">
      <c r="A4" s="3"/>
      <c r="B4" s="4"/>
      <c r="C4" s="7" t="s">
        <v>35</v>
      </c>
      <c r="D4" s="8" t="s">
        <v>1</v>
      </c>
      <c r="E4" s="8" t="s">
        <v>2</v>
      </c>
      <c r="F4" s="8" t="s">
        <v>3</v>
      </c>
      <c r="G4" s="8" t="s">
        <v>4</v>
      </c>
      <c r="H4" s="9" t="s">
        <v>5</v>
      </c>
      <c r="I4" s="74"/>
    </row>
    <row r="5" spans="1:9" ht="19.75" thickTop="1" thickBot="1" x14ac:dyDescent="0.9">
      <c r="A5" s="3"/>
      <c r="B5" s="10"/>
      <c r="C5" s="11"/>
      <c r="D5" s="12"/>
      <c r="E5" s="12"/>
      <c r="F5" s="12"/>
      <c r="G5" s="12"/>
      <c r="H5" s="13"/>
      <c r="I5" s="12"/>
    </row>
    <row r="6" spans="1:9" ht="18" x14ac:dyDescent="0.75">
      <c r="A6" s="14" t="s">
        <v>6</v>
      </c>
      <c r="B6" s="14"/>
      <c r="C6" s="67">
        <v>66467.41</v>
      </c>
      <c r="D6" s="68">
        <f>C6</f>
        <v>66467.41</v>
      </c>
      <c r="E6" s="68">
        <f>D32</f>
        <v>67616.680000000008</v>
      </c>
      <c r="F6" s="68">
        <f>E32</f>
        <v>68785.950000000012</v>
      </c>
      <c r="G6" s="68">
        <f>F32</f>
        <v>69955.220000000016</v>
      </c>
      <c r="H6" s="15"/>
      <c r="I6" s="15"/>
    </row>
    <row r="7" spans="1:9" ht="18.75" thickTop="1" x14ac:dyDescent="0.75">
      <c r="A7" s="16"/>
      <c r="B7" s="17"/>
      <c r="C7" s="18"/>
      <c r="D7" s="19"/>
      <c r="E7" s="19"/>
      <c r="F7" s="19"/>
      <c r="G7" s="19"/>
      <c r="H7" s="19"/>
      <c r="I7" s="19"/>
    </row>
    <row r="8" spans="1:9" ht="18" x14ac:dyDescent="0.75">
      <c r="A8" s="20" t="s">
        <v>7</v>
      </c>
      <c r="B8" s="20"/>
      <c r="C8" s="21"/>
      <c r="D8" s="22"/>
      <c r="E8" s="22"/>
      <c r="F8" s="22"/>
      <c r="G8" s="22"/>
      <c r="H8" s="22"/>
      <c r="I8" s="22"/>
    </row>
    <row r="9" spans="1:9" ht="18" x14ac:dyDescent="0.75">
      <c r="A9" s="23"/>
      <c r="B9" s="24" t="s">
        <v>8</v>
      </c>
      <c r="C9" s="63">
        <v>24777.08</v>
      </c>
      <c r="D9" s="64">
        <v>6194.27</v>
      </c>
      <c r="E9" s="64">
        <v>6194.27</v>
      </c>
      <c r="F9" s="64">
        <v>6194.27</v>
      </c>
      <c r="G9" s="64">
        <v>6194.27</v>
      </c>
      <c r="H9" s="64">
        <f>SUM(D9:G9)</f>
        <v>24777.08</v>
      </c>
      <c r="I9" s="27">
        <f>C9-H9</f>
        <v>0</v>
      </c>
    </row>
    <row r="10" spans="1:9" ht="18" x14ac:dyDescent="0.75">
      <c r="A10" s="23"/>
      <c r="B10" s="24" t="s">
        <v>9</v>
      </c>
      <c r="C10" s="25"/>
      <c r="D10" s="26">
        <v>0</v>
      </c>
      <c r="E10" s="26">
        <v>0</v>
      </c>
      <c r="F10" s="26">
        <v>0</v>
      </c>
      <c r="G10" s="26">
        <v>0</v>
      </c>
      <c r="H10" s="26">
        <f>SUM(D10:G10)</f>
        <v>0</v>
      </c>
      <c r="I10" s="15">
        <f>C10-H10</f>
        <v>0</v>
      </c>
    </row>
    <row r="11" spans="1:9" ht="18" x14ac:dyDescent="0.75">
      <c r="A11" s="23"/>
      <c r="B11" s="24" t="s">
        <v>10</v>
      </c>
      <c r="C11" s="25"/>
      <c r="D11" s="26">
        <f>[1]Sheet1!$C10</f>
        <v>0</v>
      </c>
      <c r="E11" s="26">
        <f>[1]Sheet1!$C10</f>
        <v>0</v>
      </c>
      <c r="F11" s="26">
        <f>[1]Sheet1!$C10</f>
        <v>0</v>
      </c>
      <c r="G11" s="26">
        <f>[1]Sheet1!$C10</f>
        <v>0</v>
      </c>
      <c r="H11" s="26">
        <f>SUM(D11:G11)</f>
        <v>0</v>
      </c>
      <c r="I11" s="15">
        <f>C11-H11</f>
        <v>0</v>
      </c>
    </row>
    <row r="12" spans="1:9" ht="18" x14ac:dyDescent="0.75">
      <c r="A12" s="28"/>
      <c r="B12" s="29" t="s">
        <v>11</v>
      </c>
      <c r="C12" s="25"/>
      <c r="D12" s="26">
        <f>[1]Sheet1!$C11</f>
        <v>0</v>
      </c>
      <c r="E12" s="26">
        <f>[1]Sheet1!$C11</f>
        <v>0</v>
      </c>
      <c r="F12" s="26">
        <f>[1]Sheet1!$C11</f>
        <v>0</v>
      </c>
      <c r="G12" s="26">
        <f>[1]Sheet1!$C11</f>
        <v>0</v>
      </c>
      <c r="H12" s="26">
        <f>SUM(D12:G12)</f>
        <v>0</v>
      </c>
      <c r="I12" s="15">
        <f>C12-H12</f>
        <v>0</v>
      </c>
    </row>
    <row r="13" spans="1:9" ht="18" x14ac:dyDescent="0.75">
      <c r="A13" s="28"/>
      <c r="B13" s="29"/>
      <c r="C13" s="30"/>
      <c r="D13" s="19"/>
      <c r="E13" s="19"/>
      <c r="F13" s="19"/>
      <c r="G13" s="19"/>
      <c r="H13" s="19"/>
      <c r="I13" s="31"/>
    </row>
    <row r="14" spans="1:9" ht="18" x14ac:dyDescent="0.75">
      <c r="A14" s="32" t="s">
        <v>12</v>
      </c>
      <c r="B14" s="32"/>
      <c r="C14" s="65">
        <f t="shared" ref="C14:H14" si="0">SUM(C9:C12)</f>
        <v>24777.08</v>
      </c>
      <c r="D14" s="33">
        <f>SUM(D9:D12)</f>
        <v>6194.27</v>
      </c>
      <c r="E14" s="33">
        <f t="shared" si="0"/>
        <v>6194.27</v>
      </c>
      <c r="F14" s="33">
        <f t="shared" si="0"/>
        <v>6194.27</v>
      </c>
      <c r="G14" s="33">
        <f t="shared" si="0"/>
        <v>6194.27</v>
      </c>
      <c r="H14" s="33">
        <f t="shared" si="0"/>
        <v>24777.08</v>
      </c>
      <c r="I14" s="34">
        <f>C14-H14</f>
        <v>0</v>
      </c>
    </row>
    <row r="15" spans="1:9" ht="18.75" thickBot="1" x14ac:dyDescent="0.9">
      <c r="A15" s="35"/>
      <c r="B15" s="36"/>
      <c r="C15" s="37"/>
      <c r="D15" s="38"/>
      <c r="E15" s="38"/>
      <c r="F15" s="38"/>
      <c r="G15" s="38"/>
      <c r="H15" s="39"/>
      <c r="I15" s="39"/>
    </row>
    <row r="16" spans="1:9" ht="18.75" thickBot="1" x14ac:dyDescent="0.9">
      <c r="A16" s="40" t="s">
        <v>13</v>
      </c>
      <c r="B16" s="40"/>
      <c r="C16" s="66">
        <f>C6+C14</f>
        <v>91244.49</v>
      </c>
      <c r="D16" s="41">
        <f>D6+D14</f>
        <v>72661.680000000008</v>
      </c>
      <c r="E16" s="41">
        <f>E6+E14</f>
        <v>73810.950000000012</v>
      </c>
      <c r="F16" s="41">
        <f>F6+F14</f>
        <v>74980.220000000016</v>
      </c>
      <c r="G16" s="41">
        <f>G6+G14</f>
        <v>76149.49000000002</v>
      </c>
      <c r="H16" s="38"/>
      <c r="I16" s="39"/>
    </row>
    <row r="17" spans="1:9" ht="18" x14ac:dyDescent="0.75">
      <c r="A17" s="35"/>
      <c r="B17" s="42" t="s">
        <v>14</v>
      </c>
      <c r="C17" s="43"/>
      <c r="D17" s="39"/>
      <c r="E17" s="39"/>
      <c r="F17" s="39"/>
      <c r="G17" s="39"/>
      <c r="H17" s="39"/>
      <c r="I17" s="39"/>
    </row>
    <row r="18" spans="1:9" ht="18" x14ac:dyDescent="0.75">
      <c r="A18" s="44" t="s">
        <v>15</v>
      </c>
      <c r="B18" s="45"/>
      <c r="C18" s="46"/>
      <c r="D18" s="47"/>
      <c r="E18" s="47"/>
      <c r="F18" s="47"/>
      <c r="G18" s="47"/>
      <c r="H18" s="47"/>
      <c r="I18" s="47"/>
    </row>
    <row r="19" spans="1:9" ht="18" x14ac:dyDescent="0.8">
      <c r="A19" s="23">
        <v>1</v>
      </c>
      <c r="B19" s="48" t="s">
        <v>16</v>
      </c>
      <c r="C19" s="63">
        <f>SUM(D19:G19)</f>
        <v>18600</v>
      </c>
      <c r="D19" s="62">
        <f>1550*3</f>
        <v>4650</v>
      </c>
      <c r="E19" s="62">
        <f>1550*3</f>
        <v>4650</v>
      </c>
      <c r="F19" s="62">
        <f>1550*3</f>
        <v>4650</v>
      </c>
      <c r="G19" s="62">
        <f>1550*3</f>
        <v>4650</v>
      </c>
      <c r="H19" s="62">
        <f t="shared" ref="H19:H27" si="1">SUM(D19:G19)</f>
        <v>18600</v>
      </c>
      <c r="I19" s="62">
        <f t="shared" ref="I19:I27" si="2">C19-H19</f>
        <v>0</v>
      </c>
    </row>
    <row r="20" spans="1:9" ht="18" x14ac:dyDescent="0.8">
      <c r="A20" s="23" t="s">
        <v>17</v>
      </c>
      <c r="B20" s="48" t="s">
        <v>18</v>
      </c>
      <c r="C20" s="25">
        <f t="shared" ref="C20:C26" si="3">SUM(D20:G20)</f>
        <v>0</v>
      </c>
      <c r="D20" s="62">
        <f>[1]Sheet1!$C20</f>
        <v>0</v>
      </c>
      <c r="E20" s="62">
        <f>[1]Sheet1!$C20</f>
        <v>0</v>
      </c>
      <c r="F20" s="62">
        <f>[1]Sheet1!$C20</f>
        <v>0</v>
      </c>
      <c r="G20" s="62">
        <f>[1]Sheet1!$C20</f>
        <v>0</v>
      </c>
      <c r="H20" s="62">
        <f t="shared" si="1"/>
        <v>0</v>
      </c>
      <c r="I20" s="62">
        <f t="shared" si="2"/>
        <v>0</v>
      </c>
    </row>
    <row r="21" spans="1:9" ht="18" x14ac:dyDescent="0.8">
      <c r="A21" s="23" t="s">
        <v>19</v>
      </c>
      <c r="B21" s="48" t="s">
        <v>20</v>
      </c>
      <c r="C21" s="25">
        <v>1000</v>
      </c>
      <c r="D21" s="62">
        <v>250</v>
      </c>
      <c r="E21" s="62">
        <v>250</v>
      </c>
      <c r="F21" s="62">
        <v>250</v>
      </c>
      <c r="G21" s="62">
        <v>250</v>
      </c>
      <c r="H21" s="62">
        <f t="shared" si="1"/>
        <v>1000</v>
      </c>
      <c r="I21" s="62">
        <v>0</v>
      </c>
    </row>
    <row r="22" spans="1:9" ht="18" x14ac:dyDescent="0.8">
      <c r="A22" s="23" t="s">
        <v>21</v>
      </c>
      <c r="B22" s="48" t="s">
        <v>22</v>
      </c>
      <c r="C22" s="25">
        <v>500</v>
      </c>
      <c r="D22" s="62">
        <v>125</v>
      </c>
      <c r="E22" s="62">
        <v>125</v>
      </c>
      <c r="F22" s="62">
        <v>125</v>
      </c>
      <c r="G22" s="62">
        <v>125</v>
      </c>
      <c r="H22" s="62">
        <f t="shared" si="1"/>
        <v>500</v>
      </c>
      <c r="I22" s="62">
        <f t="shared" si="2"/>
        <v>0</v>
      </c>
    </row>
    <row r="23" spans="1:9" ht="18" x14ac:dyDescent="0.8">
      <c r="A23" s="23" t="s">
        <v>23</v>
      </c>
      <c r="B23" s="48" t="s">
        <v>24</v>
      </c>
      <c r="C23" s="25">
        <f t="shared" si="3"/>
        <v>0</v>
      </c>
      <c r="D23" s="62">
        <v>0</v>
      </c>
      <c r="E23" s="62">
        <v>0</v>
      </c>
      <c r="F23" s="62">
        <v>0</v>
      </c>
      <c r="G23" s="62">
        <v>0</v>
      </c>
      <c r="H23" s="62">
        <f t="shared" si="1"/>
        <v>0</v>
      </c>
      <c r="I23" s="62">
        <f t="shared" si="2"/>
        <v>0</v>
      </c>
    </row>
    <row r="24" spans="1:9" ht="18" x14ac:dyDescent="0.8">
      <c r="A24" s="23" t="s">
        <v>25</v>
      </c>
      <c r="B24" s="48" t="s">
        <v>26</v>
      </c>
      <c r="C24" s="25">
        <f t="shared" si="3"/>
        <v>0</v>
      </c>
      <c r="D24" s="62">
        <v>0</v>
      </c>
      <c r="E24" s="62">
        <v>0</v>
      </c>
      <c r="F24" s="62">
        <v>0</v>
      </c>
      <c r="G24" s="62">
        <v>0</v>
      </c>
      <c r="H24" s="62">
        <f t="shared" si="1"/>
        <v>0</v>
      </c>
      <c r="I24" s="62">
        <f t="shared" si="2"/>
        <v>0</v>
      </c>
    </row>
    <row r="25" spans="1:9" ht="18" x14ac:dyDescent="0.8">
      <c r="A25" s="23" t="s">
        <v>27</v>
      </c>
      <c r="B25" s="48" t="s">
        <v>28</v>
      </c>
      <c r="C25" s="25">
        <f t="shared" si="3"/>
        <v>20</v>
      </c>
      <c r="D25" s="62">
        <v>20</v>
      </c>
      <c r="E25" s="62">
        <v>0</v>
      </c>
      <c r="F25" s="62">
        <v>0</v>
      </c>
      <c r="G25" s="62">
        <v>0</v>
      </c>
      <c r="H25" s="62">
        <f t="shared" si="1"/>
        <v>20</v>
      </c>
      <c r="I25" s="62">
        <f t="shared" si="2"/>
        <v>0</v>
      </c>
    </row>
    <row r="26" spans="1:9" ht="18" x14ac:dyDescent="0.8">
      <c r="A26" s="23" t="s">
        <v>29</v>
      </c>
      <c r="B26" s="48" t="s">
        <v>30</v>
      </c>
      <c r="C26" s="25">
        <f t="shared" si="3"/>
        <v>0</v>
      </c>
      <c r="D26" s="62">
        <v>0</v>
      </c>
      <c r="E26" s="62">
        <v>0</v>
      </c>
      <c r="F26" s="62">
        <v>0</v>
      </c>
      <c r="G26" s="62">
        <v>0</v>
      </c>
      <c r="H26" s="62">
        <f t="shared" si="1"/>
        <v>0</v>
      </c>
      <c r="I26" s="62">
        <f t="shared" si="2"/>
        <v>0</v>
      </c>
    </row>
    <row r="27" spans="1:9" ht="18" x14ac:dyDescent="0.8">
      <c r="A27" s="50" t="s">
        <v>31</v>
      </c>
      <c r="B27" s="44" t="s">
        <v>10</v>
      </c>
      <c r="C27" s="25">
        <v>0</v>
      </c>
      <c r="D27" s="62">
        <v>0</v>
      </c>
      <c r="E27" s="62">
        <v>0</v>
      </c>
      <c r="F27" s="62">
        <v>0</v>
      </c>
      <c r="G27" s="62">
        <v>0</v>
      </c>
      <c r="H27" s="62">
        <f t="shared" si="1"/>
        <v>0</v>
      </c>
      <c r="I27" s="62">
        <f t="shared" si="2"/>
        <v>0</v>
      </c>
    </row>
    <row r="28" spans="1:9" ht="18" x14ac:dyDescent="0.8">
      <c r="A28" s="23"/>
      <c r="B28" s="48"/>
      <c r="C28" s="51"/>
      <c r="D28" s="62"/>
      <c r="E28" s="62"/>
      <c r="F28" s="62"/>
      <c r="G28" s="62"/>
      <c r="H28" s="62"/>
      <c r="I28" s="62"/>
    </row>
    <row r="29" spans="1:9" ht="18" x14ac:dyDescent="0.8">
      <c r="A29" s="32" t="s">
        <v>32</v>
      </c>
      <c r="B29" s="32"/>
      <c r="C29" s="70">
        <f>SUM(C19:C27)</f>
        <v>20120</v>
      </c>
      <c r="D29" s="62">
        <f>SUM(D19:D27)</f>
        <v>5045</v>
      </c>
      <c r="E29" s="62">
        <f>SUM(E19:E27)</f>
        <v>5025</v>
      </c>
      <c r="F29" s="62">
        <f>SUM(F19:F27)</f>
        <v>5025</v>
      </c>
      <c r="G29" s="62">
        <f>SUM(G19:G27)</f>
        <v>5025</v>
      </c>
      <c r="H29" s="62">
        <f>SUM(H19:H28)</f>
        <v>20120</v>
      </c>
      <c r="I29" s="62">
        <f>C29-H29</f>
        <v>0</v>
      </c>
    </row>
    <row r="30" spans="1:9" ht="18" x14ac:dyDescent="0.75">
      <c r="A30" s="35"/>
      <c r="B30" s="52"/>
      <c r="C30" s="37"/>
      <c r="D30" s="38"/>
      <c r="E30" s="38"/>
      <c r="F30" s="38"/>
      <c r="G30" s="38"/>
      <c r="H30" s="49"/>
      <c r="I30" s="49"/>
    </row>
    <row r="31" spans="1:9" ht="18.75" thickBot="1" x14ac:dyDescent="0.9">
      <c r="A31" s="35"/>
      <c r="B31" s="48"/>
      <c r="C31" s="53"/>
      <c r="D31" s="54"/>
      <c r="E31" s="54"/>
      <c r="F31" s="54"/>
      <c r="G31" s="54"/>
      <c r="H31" s="54"/>
      <c r="I31" s="55"/>
    </row>
    <row r="32" spans="1:9" ht="19.5" thickTop="1" thickBot="1" x14ac:dyDescent="0.9">
      <c r="A32" s="14" t="s">
        <v>33</v>
      </c>
      <c r="B32" s="56"/>
      <c r="C32" s="69">
        <f>C16-C29</f>
        <v>71124.490000000005</v>
      </c>
      <c r="D32" s="57">
        <f>D16-D29</f>
        <v>67616.680000000008</v>
      </c>
      <c r="E32" s="57">
        <f>E16-E29</f>
        <v>68785.950000000012</v>
      </c>
      <c r="F32" s="57">
        <f>F16-F29</f>
        <v>69955.220000000016</v>
      </c>
      <c r="G32" s="57">
        <f>G16-G29</f>
        <v>71124.49000000002</v>
      </c>
      <c r="H32" s="57"/>
      <c r="I32" s="58"/>
    </row>
    <row r="33" spans="1:9" ht="18.75" thickTop="1" x14ac:dyDescent="0.75">
      <c r="A33" s="59"/>
      <c r="B33" s="60" t="s">
        <v>34</v>
      </c>
      <c r="C33" s="61"/>
      <c r="D33" s="61"/>
      <c r="E33" s="61"/>
      <c r="F33" s="61"/>
      <c r="G33" s="61"/>
      <c r="H33" s="61"/>
      <c r="I33" s="61"/>
    </row>
  </sheetData>
  <mergeCells count="2">
    <mergeCell ref="A1:I1"/>
    <mergeCell ref="I3:I4"/>
  </mergeCells>
  <conditionalFormatting sqref="D9">
    <cfRule type="expression" dxfId="4" priority="66">
      <formula>D9&gt;$D$10</formula>
    </cfRule>
  </conditionalFormatting>
  <conditionalFormatting sqref="D10:D12">
    <cfRule type="expression" dxfId="3" priority="63">
      <formula>D10&gt;$D10</formula>
    </cfRule>
  </conditionalFormatting>
  <conditionalFormatting sqref="E9:E12">
    <cfRule type="expression" dxfId="2" priority="59">
      <formula>$F9+$E9&gt;$D9</formula>
    </cfRule>
  </conditionalFormatting>
  <conditionalFormatting sqref="F9:F12">
    <cfRule type="expression" dxfId="1" priority="55">
      <formula>$G9+$F9+$E9&gt;$D9</formula>
    </cfRule>
  </conditionalFormatting>
  <conditionalFormatting sqref="G9:G12">
    <cfRule type="expression" dxfId="0" priority="51">
      <formula>$H9+$G9+$F9+$E9&gt;$D9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Whatley, Stephen - FSIS</dc:creator>
  <cp:keywords/>
  <dc:description/>
  <cp:lastModifiedBy>Sean Youngstone</cp:lastModifiedBy>
  <cp:revision/>
  <dcterms:created xsi:type="dcterms:W3CDTF">2022-09-27T20:47:13Z</dcterms:created>
  <dcterms:modified xsi:type="dcterms:W3CDTF">2025-09-17T14:02:24Z</dcterms:modified>
  <cp:category/>
  <cp:contentStatus/>
</cp:coreProperties>
</file>